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moe\OneDrive\Skrivebord\"/>
    </mc:Choice>
  </mc:AlternateContent>
  <xr:revisionPtr revIDLastSave="0" documentId="8_{7FC96B7E-BBD9-4DEB-A443-FC4CE996E8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4" i="1" l="1"/>
  <c r="C94" i="1"/>
  <c r="D93" i="1"/>
  <c r="C93" i="1"/>
  <c r="D92" i="1"/>
  <c r="C92" i="1"/>
  <c r="D91" i="1"/>
  <c r="C91" i="1"/>
  <c r="D84" i="1"/>
  <c r="C84" i="1"/>
  <c r="D76" i="1"/>
  <c r="C76" i="1"/>
  <c r="D75" i="1"/>
  <c r="C75" i="1"/>
  <c r="D70" i="1"/>
  <c r="C70" i="1"/>
  <c r="D69" i="1"/>
  <c r="C69" i="1"/>
  <c r="D68" i="1"/>
  <c r="C68" i="1"/>
  <c r="D62" i="1"/>
  <c r="C62" i="1"/>
  <c r="D37" i="1"/>
  <c r="C37" i="1"/>
  <c r="D36" i="1"/>
  <c r="C36" i="1"/>
  <c r="D29" i="1"/>
  <c r="C29" i="1"/>
  <c r="D22" i="1"/>
  <c r="C22" i="1"/>
  <c r="D18" i="1"/>
  <c r="C18" i="1"/>
</calcChain>
</file>

<file path=xl/sharedStrings.xml><?xml version="1.0" encoding="utf-8"?>
<sst xmlns="http://schemas.openxmlformats.org/spreadsheetml/2006/main" count="178" uniqueCount="90">
  <si>
    <t>Saldobalance for perioden 01.01.22 - 31.12.22</t>
  </si>
  <si>
    <t>Nr.</t>
  </si>
  <si>
    <t>Navn</t>
  </si>
  <si>
    <t>Perioden</t>
  </si>
  <si>
    <t>Året før</t>
  </si>
  <si>
    <t> </t>
  </si>
  <si>
    <t>RESULTATOPGØRELSE</t>
  </si>
  <si>
    <t/>
  </si>
  <si>
    <t>KONTINGENTER</t>
  </si>
  <si>
    <t>Seniorer</t>
  </si>
  <si>
    <t>Sponsorer</t>
  </si>
  <si>
    <t>Ungseniorer</t>
  </si>
  <si>
    <t>Juniorer</t>
  </si>
  <si>
    <t>Børn 3-13 år</t>
  </si>
  <si>
    <t>Hverdags</t>
  </si>
  <si>
    <t>Passive</t>
  </si>
  <si>
    <t>Long Distance</t>
  </si>
  <si>
    <t>Diverse fakturering</t>
  </si>
  <si>
    <t>Kontingent  i alt</t>
  </si>
  <si>
    <t>INDSKUD</t>
  </si>
  <si>
    <t>Indskud Flex / Hverdags</t>
  </si>
  <si>
    <t>Indskud i alt</t>
  </si>
  <si>
    <t>GREENFEE/TRÆNER</t>
  </si>
  <si>
    <t>Greenfee</t>
  </si>
  <si>
    <t>Træner</t>
  </si>
  <si>
    <t>Diverse</t>
  </si>
  <si>
    <t>Fejlindtastning kasseapparat</t>
  </si>
  <si>
    <t>Greenfee/Træner indtægter i alt</t>
  </si>
  <si>
    <t>ØVRIGE INDTÆGTER</t>
  </si>
  <si>
    <t>Indtægt Matcher og Turneringer</t>
  </si>
  <si>
    <t>DGU erstatningskort</t>
  </si>
  <si>
    <t>Reklameindtægter</t>
  </si>
  <si>
    <t>Diverse indtægter</t>
  </si>
  <si>
    <t>Øvrige indtægter i alt</t>
  </si>
  <si>
    <t>OMSÆTNING I ALT</t>
  </si>
  <si>
    <t>ADMINISTRATION</t>
  </si>
  <si>
    <t>Sekretariat</t>
  </si>
  <si>
    <t>Porto</t>
  </si>
  <si>
    <t>IT - hardware</t>
  </si>
  <si>
    <t>IT - vedligehold</t>
  </si>
  <si>
    <t>Kontorartikler</t>
  </si>
  <si>
    <t>Hjertestarter</t>
  </si>
  <si>
    <t>Matcher og Turneringer</t>
  </si>
  <si>
    <t>e-conomic</t>
  </si>
  <si>
    <t>GolfBox</t>
  </si>
  <si>
    <t>ATZnet + One.com</t>
  </si>
  <si>
    <t>Back Up og Domæner</t>
  </si>
  <si>
    <t>Dankort Nets og DIBS</t>
  </si>
  <si>
    <t>DGU indkøb diverse</t>
  </si>
  <si>
    <t>DGU Kontingent og Forsikring</t>
  </si>
  <si>
    <t>Medlemsudgifter</t>
  </si>
  <si>
    <t>Kval og regionsgolf</t>
  </si>
  <si>
    <t>Kvinder og golf</t>
  </si>
  <si>
    <t>Banen</t>
  </si>
  <si>
    <t>Bestyrelsen, møder, kørsel m.m.</t>
  </si>
  <si>
    <t>Eksterne møder og kurser</t>
  </si>
  <si>
    <t>Generalforsamling</t>
  </si>
  <si>
    <t>Administration i alt</t>
  </si>
  <si>
    <t>LEJEUDGIFTER</t>
  </si>
  <si>
    <t>Baneleje</t>
  </si>
  <si>
    <t>Greenfee leje</t>
  </si>
  <si>
    <t>Lokaleleje</t>
  </si>
  <si>
    <t>Lejeudgifter i alt</t>
  </si>
  <si>
    <t>UDGIFTER I ALT</t>
  </si>
  <si>
    <t>RESULTAT FØR FINANSIERING</t>
  </si>
  <si>
    <t>FINANSIERING</t>
  </si>
  <si>
    <t>Gebyrer</t>
  </si>
  <si>
    <t>Renteudgifter</t>
  </si>
  <si>
    <t>Finansiering i alt</t>
  </si>
  <si>
    <t>ÅRETS RESULTAT</t>
  </si>
  <si>
    <t>AKTIVER</t>
  </si>
  <si>
    <t>Debitorer</t>
  </si>
  <si>
    <t>0005745632 DRIFT</t>
  </si>
  <si>
    <t>0006685706 TURNERINGER</t>
  </si>
  <si>
    <t>0007813635 GREENFEE</t>
  </si>
  <si>
    <t>KASSEBEHOLDNING</t>
  </si>
  <si>
    <t>Aktiver i alt</t>
  </si>
  <si>
    <t>PASSIVER</t>
  </si>
  <si>
    <t>EGENKAPITAL</t>
  </si>
  <si>
    <t>Egenkapital primo</t>
  </si>
  <si>
    <t>Overført resultat tidligere år</t>
  </si>
  <si>
    <t>Periodens resultat</t>
  </si>
  <si>
    <t>EGENKAPITAL I ALT</t>
  </si>
  <si>
    <t>PASSIVER I ALT</t>
  </si>
  <si>
    <t>Nulkontrol</t>
  </si>
  <si>
    <r>
      <t xml:space="preserve">                                                                   </t>
    </r>
    <r>
      <rPr>
        <b/>
        <sz val="18"/>
        <rFont val="Calibri"/>
        <family val="2"/>
      </rPr>
      <t>Tollundgaard Golfklub</t>
    </r>
  </si>
  <si>
    <t>Noter:</t>
  </si>
  <si>
    <t>3030    Kontirartikler     Indkøb af toner</t>
  </si>
  <si>
    <t>Regnskabet gennemgået og godkendt af</t>
  </si>
  <si>
    <t>Lisbeth Laustsen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</si>
</sst>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1"/>
      <name val="Calibri"/>
    </font>
    <font>
      <sz val="14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0" xfId="0" applyFont="1"/>
    <xf numFmtId="0" fontId="2" fillId="0" borderId="0" xfId="0" applyFont="1"/>
    <xf numFmtId="0" fontId="5" fillId="0" borderId="0" xfId="0" applyFont="1" applyAlignment="1">
      <alignment horizontal="right"/>
    </xf>
    <xf numFmtId="4" fontId="2" fillId="0" borderId="0" xfId="0" applyNumberFormat="1" applyFont="1"/>
    <xf numFmtId="4" fontId="5" fillId="0" borderId="0" xfId="0" applyNumberFormat="1" applyFont="1"/>
    <xf numFmtId="0" fontId="4" fillId="0" borderId="0" xfId="0" applyFont="1"/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2"/>
  <sheetViews>
    <sheetView tabSelected="1" topLeftCell="A60" workbookViewId="0">
      <selection activeCell="D103" sqref="D103"/>
    </sheetView>
  </sheetViews>
  <sheetFormatPr defaultRowHeight="14.4"/>
  <cols>
    <col min="1" max="1" width="8.5546875" customWidth="1"/>
    <col min="2" max="2" width="33" customWidth="1"/>
    <col min="3" max="3" width="17" customWidth="1"/>
    <col min="4" max="4" width="18.109375" customWidth="1"/>
  </cols>
  <sheetData>
    <row r="2" spans="1:25" ht="23.4">
      <c r="A2" s="6" t="s">
        <v>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8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8">
      <c r="A5" s="1" t="s">
        <v>1</v>
      </c>
      <c r="B5" s="1" t="s">
        <v>2</v>
      </c>
      <c r="C5" s="3" t="s">
        <v>3</v>
      </c>
      <c r="D5" s="3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>
      <c r="A6" s="2" t="s">
        <v>5</v>
      </c>
      <c r="B6" s="1" t="s">
        <v>6</v>
      </c>
      <c r="C6" s="2" t="s">
        <v>5</v>
      </c>
      <c r="D6" s="2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">
      <c r="A7" s="2" t="s">
        <v>5</v>
      </c>
      <c r="B7" s="2" t="s">
        <v>7</v>
      </c>
      <c r="C7" s="2" t="s">
        <v>5</v>
      </c>
      <c r="D7" s="2" t="s">
        <v>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>
      <c r="A8" s="2" t="s">
        <v>5</v>
      </c>
      <c r="B8" s="1" t="s">
        <v>8</v>
      </c>
      <c r="C8" s="2" t="s">
        <v>5</v>
      </c>
      <c r="D8" s="2" t="s">
        <v>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2">
        <v>1010</v>
      </c>
      <c r="B9" s="2" t="s">
        <v>9</v>
      </c>
      <c r="C9" s="4">
        <v>-1223450</v>
      </c>
      <c r="D9" s="4">
        <v>-1163450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2">
        <v>1020</v>
      </c>
      <c r="B10" s="2" t="s">
        <v>10</v>
      </c>
      <c r="C10" s="4">
        <v>-12800</v>
      </c>
      <c r="D10" s="4">
        <v>-14940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>
      <c r="A11" s="2">
        <v>1025</v>
      </c>
      <c r="B11" s="2" t="s">
        <v>11</v>
      </c>
      <c r="C11" s="4">
        <v>-22050</v>
      </c>
      <c r="D11" s="4">
        <v>-25100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>
      <c r="A12" s="2">
        <v>1030</v>
      </c>
      <c r="B12" s="2" t="s">
        <v>12</v>
      </c>
      <c r="C12" s="4">
        <v>-8450</v>
      </c>
      <c r="D12" s="4">
        <v>-7100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>
      <c r="A13" s="2">
        <v>1033</v>
      </c>
      <c r="B13" s="2" t="s">
        <v>13</v>
      </c>
      <c r="C13" s="4">
        <v>-1900</v>
      </c>
      <c r="D13" s="4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>
      <c r="A14" s="2">
        <v>1040</v>
      </c>
      <c r="B14" s="2" t="s">
        <v>14</v>
      </c>
      <c r="C14" s="4">
        <v>-62000</v>
      </c>
      <c r="D14" s="4">
        <v>-75800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>
      <c r="A15" s="2">
        <v>1050</v>
      </c>
      <c r="B15" s="2" t="s">
        <v>15</v>
      </c>
      <c r="C15" s="4">
        <v>-7650</v>
      </c>
      <c r="D15" s="4">
        <v>-5350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>
      <c r="A16" s="2">
        <v>1060</v>
      </c>
      <c r="B16" s="2" t="s">
        <v>16</v>
      </c>
      <c r="C16" s="4">
        <v>-26980</v>
      </c>
      <c r="D16" s="4">
        <v>-33440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>
      <c r="A17" s="2">
        <v>1070</v>
      </c>
      <c r="B17" s="2" t="s">
        <v>17</v>
      </c>
      <c r="C17" s="4">
        <v>-220</v>
      </c>
      <c r="D17" s="4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>
      <c r="A18" s="2" t="s">
        <v>5</v>
      </c>
      <c r="B18" s="1" t="s">
        <v>18</v>
      </c>
      <c r="C18" s="5">
        <f>SUM(C9:C17)</f>
        <v>-1365500</v>
      </c>
      <c r="D18" s="5">
        <f>SUM(D9:D17)</f>
        <v>-1325180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">
      <c r="A19" s="2" t="s">
        <v>5</v>
      </c>
      <c r="B19" s="2" t="s">
        <v>7</v>
      </c>
      <c r="C19" s="2" t="s">
        <v>5</v>
      </c>
      <c r="D19" s="2" t="s">
        <v>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>
      <c r="A20" s="2" t="s">
        <v>5</v>
      </c>
      <c r="B20" s="1" t="s">
        <v>19</v>
      </c>
      <c r="C20" s="2" t="s">
        <v>5</v>
      </c>
      <c r="D20" s="2" t="s">
        <v>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>
      <c r="A21" s="2">
        <v>1130</v>
      </c>
      <c r="B21" s="2" t="s">
        <v>20</v>
      </c>
      <c r="C21" s="4">
        <v>-1500</v>
      </c>
      <c r="D21" s="4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>
      <c r="A22" s="2" t="s">
        <v>5</v>
      </c>
      <c r="B22" s="1" t="s">
        <v>21</v>
      </c>
      <c r="C22" s="5">
        <f>SUM(C21:C21)</f>
        <v>-1500</v>
      </c>
      <c r="D22" s="5">
        <f>SUM(D21:D21)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>
      <c r="A23" s="2" t="s">
        <v>5</v>
      </c>
      <c r="B23" s="2" t="s">
        <v>7</v>
      </c>
      <c r="C23" s="2" t="s">
        <v>5</v>
      </c>
      <c r="D23" s="2" t="s">
        <v>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>
      <c r="A24" s="2" t="s">
        <v>5</v>
      </c>
      <c r="B24" s="1" t="s">
        <v>22</v>
      </c>
      <c r="C24" s="2" t="s">
        <v>5</v>
      </c>
      <c r="D24" s="2" t="s">
        <v>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>
      <c r="A25" s="2">
        <v>1209</v>
      </c>
      <c r="B25" s="2" t="s">
        <v>23</v>
      </c>
      <c r="C25" s="4">
        <v>-320205</v>
      </c>
      <c r="D25" s="4">
        <v>-276675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>
      <c r="A26" s="2">
        <v>1218</v>
      </c>
      <c r="B26" s="2" t="s">
        <v>24</v>
      </c>
      <c r="C26" s="4">
        <v>-120</v>
      </c>
      <c r="D26" s="4">
        <v>-110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>
      <c r="A27" s="2">
        <v>1220</v>
      </c>
      <c r="B27" s="2" t="s">
        <v>25</v>
      </c>
      <c r="C27" s="4">
        <v>0</v>
      </c>
      <c r="D27" s="4">
        <v>-230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>
      <c r="A28" s="2">
        <v>1249</v>
      </c>
      <c r="B28" s="2" t="s">
        <v>26</v>
      </c>
      <c r="C28" s="4">
        <v>-1730.99</v>
      </c>
      <c r="D28" s="4">
        <v>-3742.99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>
      <c r="A29" s="2" t="s">
        <v>5</v>
      </c>
      <c r="B29" s="1" t="s">
        <v>27</v>
      </c>
      <c r="C29" s="5">
        <f>SUM(C25:C28)</f>
        <v>-322055.99</v>
      </c>
      <c r="D29" s="5">
        <f>SUM(D25:D28)</f>
        <v>-280757.99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>
      <c r="A30" s="2" t="s">
        <v>5</v>
      </c>
      <c r="B30" s="2" t="s">
        <v>7</v>
      </c>
      <c r="C30" s="2" t="s">
        <v>5</v>
      </c>
      <c r="D30" s="2" t="s">
        <v>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>
      <c r="A31" s="2" t="s">
        <v>5</v>
      </c>
      <c r="B31" s="1" t="s">
        <v>28</v>
      </c>
      <c r="C31" s="2" t="s">
        <v>5</v>
      </c>
      <c r="D31" s="2" t="s">
        <v>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>
      <c r="A32" s="2">
        <v>1320</v>
      </c>
      <c r="B32" s="2" t="s">
        <v>29</v>
      </c>
      <c r="C32" s="4">
        <v>-4958</v>
      </c>
      <c r="D32" s="4">
        <v>-8167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>
      <c r="A33" s="2">
        <v>1525</v>
      </c>
      <c r="B33" s="2" t="s">
        <v>30</v>
      </c>
      <c r="C33" s="4">
        <v>0</v>
      </c>
      <c r="D33" s="4">
        <v>-440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>
      <c r="A34" s="2">
        <v>1530</v>
      </c>
      <c r="B34" s="2" t="s">
        <v>31</v>
      </c>
      <c r="C34" s="4">
        <v>0</v>
      </c>
      <c r="D34" s="4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>
      <c r="A35" s="2">
        <v>1540</v>
      </c>
      <c r="B35" s="2" t="s">
        <v>32</v>
      </c>
      <c r="C35" s="4">
        <v>0</v>
      </c>
      <c r="D35" s="4">
        <v>-1600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>
      <c r="A36" s="2" t="s">
        <v>5</v>
      </c>
      <c r="B36" s="1" t="s">
        <v>33</v>
      </c>
      <c r="C36" s="5">
        <f>SUM(C32:C35)</f>
        <v>-4958</v>
      </c>
      <c r="D36" s="5">
        <f>SUM(D32:D35)</f>
        <v>-10207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>
      <c r="A37" s="2" t="s">
        <v>5</v>
      </c>
      <c r="B37" s="1" t="s">
        <v>34</v>
      </c>
      <c r="C37" s="5">
        <f>SUM(C9:C17)+SUM(C21:C21)+SUM(C25:C28)+SUM(C32:C35)</f>
        <v>-1694013.99</v>
      </c>
      <c r="D37" s="5">
        <f>SUM(D9:D17)+SUM(D21:D21)+SUM(D25:D28)+SUM(D32:D35)</f>
        <v>-1616144.99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>
      <c r="A38" s="2" t="s">
        <v>5</v>
      </c>
      <c r="B38" s="2" t="s">
        <v>7</v>
      </c>
      <c r="C38" s="2" t="s">
        <v>5</v>
      </c>
      <c r="D38" s="2" t="s">
        <v>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>
      <c r="A39" s="2" t="s">
        <v>5</v>
      </c>
      <c r="B39" s="1" t="s">
        <v>35</v>
      </c>
      <c r="C39" s="2" t="s">
        <v>5</v>
      </c>
      <c r="D39" s="2" t="s">
        <v>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2">
        <v>3005</v>
      </c>
      <c r="B40" s="2" t="s">
        <v>36</v>
      </c>
      <c r="C40" s="4">
        <v>994.23</v>
      </c>
      <c r="D40" s="4">
        <v>1972.35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2">
        <v>3020</v>
      </c>
      <c r="B41" s="2" t="s">
        <v>37</v>
      </c>
      <c r="C41" s="4">
        <v>1270</v>
      </c>
      <c r="D41" s="4">
        <v>780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2">
        <v>3025</v>
      </c>
      <c r="B42" s="2" t="s">
        <v>38</v>
      </c>
      <c r="C42" s="4">
        <v>193</v>
      </c>
      <c r="D42" s="4">
        <v>3981.88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>
      <c r="A43" s="2">
        <v>3026</v>
      </c>
      <c r="B43" s="2" t="s">
        <v>39</v>
      </c>
      <c r="C43" s="4">
        <v>799</v>
      </c>
      <c r="D43" s="4">
        <v>3528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>
      <c r="A44" s="2">
        <v>3030</v>
      </c>
      <c r="B44" s="2" t="s">
        <v>40</v>
      </c>
      <c r="C44" s="4">
        <v>17694.43</v>
      </c>
      <c r="D44" s="4">
        <v>4053.85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2">
        <v>3032</v>
      </c>
      <c r="B45" s="2" t="s">
        <v>41</v>
      </c>
      <c r="C45" s="4">
        <v>8278.07</v>
      </c>
      <c r="D45" s="4">
        <v>7889.95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>
      <c r="A46" s="2">
        <v>3035</v>
      </c>
      <c r="B46" s="2" t="s">
        <v>42</v>
      </c>
      <c r="C46" s="4">
        <v>19392.849999999999</v>
      </c>
      <c r="D46" s="4">
        <v>14899.56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>
      <c r="A47" s="2">
        <v>3040</v>
      </c>
      <c r="B47" s="2" t="s">
        <v>43</v>
      </c>
      <c r="C47" s="4">
        <v>6472.5</v>
      </c>
      <c r="D47" s="4">
        <v>5685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>
      <c r="A48" s="2">
        <v>3041</v>
      </c>
      <c r="B48" s="2" t="s">
        <v>44</v>
      </c>
      <c r="C48" s="4">
        <v>23811.25</v>
      </c>
      <c r="D48" s="4">
        <v>24250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>
      <c r="A49" s="2">
        <v>3042</v>
      </c>
      <c r="B49" s="2" t="s">
        <v>45</v>
      </c>
      <c r="C49" s="4">
        <v>1801</v>
      </c>
      <c r="D49" s="4">
        <v>528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">
      <c r="A50" s="2">
        <v>3043</v>
      </c>
      <c r="B50" s="2" t="s">
        <v>46</v>
      </c>
      <c r="C50" s="4">
        <v>137.5</v>
      </c>
      <c r="D50" s="4">
        <v>50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>
      <c r="A51" s="2">
        <v>3044</v>
      </c>
      <c r="B51" s="2" t="s">
        <v>47</v>
      </c>
      <c r="C51" s="4">
        <v>12900.53</v>
      </c>
      <c r="D51" s="4">
        <v>14081.67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>
      <c r="A52" s="2">
        <v>3045</v>
      </c>
      <c r="B52" s="2" t="s">
        <v>48</v>
      </c>
      <c r="C52" s="4">
        <v>900</v>
      </c>
      <c r="D52" s="4">
        <v>500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>
      <c r="A53" s="2">
        <v>3050</v>
      </c>
      <c r="B53" s="2" t="s">
        <v>49</v>
      </c>
      <c r="C53" s="4">
        <v>89913.95</v>
      </c>
      <c r="D53" s="4">
        <v>83842.36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">
      <c r="A54" s="2">
        <v>3052</v>
      </c>
      <c r="B54" s="2" t="s">
        <v>50</v>
      </c>
      <c r="C54" s="4">
        <v>23513.25</v>
      </c>
      <c r="D54" s="4">
        <v>29861.25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">
      <c r="A55" s="2">
        <v>3055</v>
      </c>
      <c r="B55" s="2" t="s">
        <v>51</v>
      </c>
      <c r="C55" s="4">
        <v>2750</v>
      </c>
      <c r="D55" s="4">
        <v>11535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">
      <c r="A56" s="2">
        <v>3060</v>
      </c>
      <c r="B56" s="2" t="s">
        <v>12</v>
      </c>
      <c r="C56" s="4">
        <v>11900</v>
      </c>
      <c r="D56" s="4"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8">
      <c r="A57" s="2">
        <v>3062</v>
      </c>
      <c r="B57" s="2" t="s">
        <v>52</v>
      </c>
      <c r="C57" s="4">
        <v>4550</v>
      </c>
      <c r="D57" s="4"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8">
      <c r="A58" s="2">
        <v>3065</v>
      </c>
      <c r="B58" s="2" t="s">
        <v>53</v>
      </c>
      <c r="C58" s="4">
        <v>2617.5</v>
      </c>
      <c r="D58" s="4">
        <v>26936.7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8">
      <c r="A59" s="2">
        <v>3070</v>
      </c>
      <c r="B59" s="2" t="s">
        <v>54</v>
      </c>
      <c r="C59" s="4">
        <v>9293.75</v>
      </c>
      <c r="D59" s="4">
        <v>1141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8">
      <c r="A60" s="2">
        <v>3075</v>
      </c>
      <c r="B60" s="2" t="s">
        <v>55</v>
      </c>
      <c r="C60" s="4">
        <v>2000</v>
      </c>
      <c r="D60" s="4"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8">
      <c r="A61" s="2">
        <v>3085</v>
      </c>
      <c r="B61" s="2" t="s">
        <v>56</v>
      </c>
      <c r="C61" s="4">
        <v>3690</v>
      </c>
      <c r="D61" s="4">
        <v>2772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8">
      <c r="A62" s="2" t="s">
        <v>5</v>
      </c>
      <c r="B62" s="1" t="s">
        <v>57</v>
      </c>
      <c r="C62" s="5">
        <f>SUM(C40:C61)</f>
        <v>244872.81</v>
      </c>
      <c r="D62" s="5">
        <f>SUM(D40:D61)</f>
        <v>238288.57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8">
      <c r="A63" s="2" t="s">
        <v>5</v>
      </c>
      <c r="B63" s="2" t="s">
        <v>7</v>
      </c>
      <c r="C63" s="2" t="s">
        <v>5</v>
      </c>
      <c r="D63" s="2" t="s">
        <v>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>
      <c r="A64" s="2" t="s">
        <v>5</v>
      </c>
      <c r="B64" s="1" t="s">
        <v>58</v>
      </c>
      <c r="C64" s="2" t="s">
        <v>5</v>
      </c>
      <c r="D64" s="2" t="s">
        <v>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>
      <c r="A65" s="2">
        <v>4146</v>
      </c>
      <c r="B65" s="2" t="s">
        <v>59</v>
      </c>
      <c r="C65" s="4">
        <v>1144126</v>
      </c>
      <c r="D65" s="4">
        <v>1110360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8">
      <c r="A66" s="2">
        <v>4147</v>
      </c>
      <c r="B66" s="2" t="s">
        <v>60</v>
      </c>
      <c r="C66" s="4">
        <v>282100</v>
      </c>
      <c r="D66" s="4">
        <v>244065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8">
      <c r="A67" s="2">
        <v>4148</v>
      </c>
      <c r="B67" s="2" t="s">
        <v>61</v>
      </c>
      <c r="C67" s="4">
        <v>24100</v>
      </c>
      <c r="D67" s="4">
        <v>24100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8">
      <c r="A68" s="2" t="s">
        <v>5</v>
      </c>
      <c r="B68" s="1" t="s">
        <v>62</v>
      </c>
      <c r="C68" s="5">
        <f>SUM(C65:C67)</f>
        <v>1450326</v>
      </c>
      <c r="D68" s="5">
        <f>SUM(D65:D67)</f>
        <v>1378525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">
      <c r="A69" s="2" t="s">
        <v>5</v>
      </c>
      <c r="B69" s="1" t="s">
        <v>63</v>
      </c>
      <c r="C69" s="5">
        <f>SUM(C40:C61)+SUM(C65:C67)</f>
        <v>1695198.81</v>
      </c>
      <c r="D69" s="5">
        <f>SUM(D40:D61)+SUM(D65:D67)</f>
        <v>1616813.57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>
      <c r="A70" s="2" t="s">
        <v>5</v>
      </c>
      <c r="B70" s="1" t="s">
        <v>64</v>
      </c>
      <c r="C70" s="5">
        <f>SUM(C9:C17)+SUM(C21:C21)+SUM(C25:C28)+SUM(C32:C35)+SUM(C40:C61)+SUM(C65:C67)</f>
        <v>1184.8200000000652</v>
      </c>
      <c r="D70" s="5">
        <f>SUM(D9:D17)+SUM(D21:D21)+SUM(D25:D28)+SUM(D32:D35)+SUM(D40:D61)+SUM(D65:D67)</f>
        <v>668.58000000007451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>
      <c r="A71" s="2" t="s">
        <v>5</v>
      </c>
      <c r="B71" s="2" t="s">
        <v>7</v>
      </c>
      <c r="C71" s="2" t="s">
        <v>5</v>
      </c>
      <c r="D71" s="2" t="s">
        <v>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>
      <c r="A72" s="2" t="s">
        <v>5</v>
      </c>
      <c r="B72" s="1" t="s">
        <v>65</v>
      </c>
      <c r="C72" s="2" t="s">
        <v>5</v>
      </c>
      <c r="D72" s="2" t="s">
        <v>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>
      <c r="A73" s="2">
        <v>4850</v>
      </c>
      <c r="B73" s="2" t="s">
        <v>66</v>
      </c>
      <c r="C73" s="4">
        <v>398</v>
      </c>
      <c r="D73" s="4">
        <v>243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>
      <c r="A74" s="2">
        <v>4880</v>
      </c>
      <c r="B74" s="2" t="s">
        <v>67</v>
      </c>
      <c r="C74" s="4">
        <v>1062.77</v>
      </c>
      <c r="D74" s="4">
        <v>1172.1400000000001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>
      <c r="A75" s="2" t="s">
        <v>5</v>
      </c>
      <c r="B75" s="1" t="s">
        <v>68</v>
      </c>
      <c r="C75" s="5">
        <f>SUM(C73:C74)</f>
        <v>1460.77</v>
      </c>
      <c r="D75" s="5">
        <f>SUM(D73:D74)</f>
        <v>1415.14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>
      <c r="A76" s="2" t="s">
        <v>5</v>
      </c>
      <c r="B76" s="1" t="s">
        <v>69</v>
      </c>
      <c r="C76" s="5">
        <f>SUM(C9:C17)+SUM(C21:C21)+SUM(C25:C28)+SUM(C32:C35)+SUM(C40:C61)+SUM(C65:C67)+SUM(C73:C74)</f>
        <v>2645.5900000000652</v>
      </c>
      <c r="D76" s="5">
        <f>SUM(D9:D17)+SUM(D21:D21)+SUM(D25:D28)+SUM(D32:D35)+SUM(D40:D61)+SUM(D65:D67)+SUM(D73:D74)</f>
        <v>2083.7200000000748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>
      <c r="A77" s="2" t="s">
        <v>5</v>
      </c>
      <c r="B77" s="2" t="s">
        <v>7</v>
      </c>
      <c r="C77" s="2" t="s">
        <v>5</v>
      </c>
      <c r="D77" s="2" t="s">
        <v>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8">
      <c r="A78" s="2" t="s">
        <v>5</v>
      </c>
      <c r="B78" s="1" t="s">
        <v>70</v>
      </c>
      <c r="C78" s="2" t="s">
        <v>5</v>
      </c>
      <c r="D78" s="2" t="s">
        <v>5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8">
      <c r="A79" s="2">
        <v>5600</v>
      </c>
      <c r="B79" s="2" t="s">
        <v>71</v>
      </c>
      <c r="C79" s="4">
        <v>1100</v>
      </c>
      <c r="D79" s="4">
        <v>9650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8">
      <c r="A80" s="2">
        <v>5820</v>
      </c>
      <c r="B80" s="2" t="s">
        <v>72</v>
      </c>
      <c r="C80" s="4">
        <v>329670.46999999997</v>
      </c>
      <c r="D80" s="4">
        <v>360097.79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8">
      <c r="A81" s="2">
        <v>5830</v>
      </c>
      <c r="B81" s="2" t="s">
        <v>73</v>
      </c>
      <c r="C81" s="4">
        <v>8617.25</v>
      </c>
      <c r="D81" s="4">
        <v>4650.67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8">
      <c r="A82" s="2">
        <v>5840</v>
      </c>
      <c r="B82" s="2" t="s">
        <v>74</v>
      </c>
      <c r="C82" s="4">
        <v>98573.64</v>
      </c>
      <c r="D82" s="4">
        <v>64766.49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8">
      <c r="A83" s="2">
        <v>5850</v>
      </c>
      <c r="B83" s="2" t="s">
        <v>75</v>
      </c>
      <c r="C83" s="4">
        <v>1200</v>
      </c>
      <c r="D83" s="4">
        <v>2642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8">
      <c r="A84" s="2" t="s">
        <v>5</v>
      </c>
      <c r="B84" s="1" t="s">
        <v>76</v>
      </c>
      <c r="C84" s="5">
        <f>SUM(C79:C83)</f>
        <v>439161.36</v>
      </c>
      <c r="D84" s="5">
        <f>SUM(D79:D83)</f>
        <v>441806.94999999995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8">
      <c r="A85" s="2" t="s">
        <v>5</v>
      </c>
      <c r="B85" s="2" t="s">
        <v>7</v>
      </c>
      <c r="C85" s="2" t="s">
        <v>5</v>
      </c>
      <c r="D85" s="2" t="s">
        <v>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8">
      <c r="A86" s="2" t="s">
        <v>5</v>
      </c>
      <c r="B86" s="1" t="s">
        <v>77</v>
      </c>
      <c r="C86" s="2" t="s">
        <v>5</v>
      </c>
      <c r="D86" s="2" t="s">
        <v>5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8">
      <c r="A87" s="2" t="s">
        <v>5</v>
      </c>
      <c r="B87" s="2" t="s">
        <v>7</v>
      </c>
      <c r="C87" s="2" t="s">
        <v>5</v>
      </c>
      <c r="D87" s="2" t="s">
        <v>5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8">
      <c r="A88" s="2" t="s">
        <v>5</v>
      </c>
      <c r="B88" s="1" t="s">
        <v>78</v>
      </c>
      <c r="C88" s="2" t="s">
        <v>5</v>
      </c>
      <c r="D88" s="2" t="s">
        <v>5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8">
      <c r="A89" s="2">
        <v>6110</v>
      </c>
      <c r="B89" s="2" t="s">
        <v>79</v>
      </c>
      <c r="C89" s="4">
        <v>-443890.67</v>
      </c>
      <c r="D89" s="4">
        <v>-412979.47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8">
      <c r="A90" s="2">
        <v>6130</v>
      </c>
      <c r="B90" s="2" t="s">
        <v>80</v>
      </c>
      <c r="C90" s="4">
        <v>2083.7199999999998</v>
      </c>
      <c r="D90" s="4">
        <v>-30911.200000000001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8">
      <c r="A91" s="2" t="s">
        <v>5</v>
      </c>
      <c r="B91" s="1" t="s">
        <v>81</v>
      </c>
      <c r="C91" s="5">
        <f>SUM(C9:C17)+SUM(C21:C21)+SUM(C25:C28)+SUM(C32:C35)+SUM(C40:C61)+SUM(C65:C67)+SUM(C73:C74)</f>
        <v>2645.5900000000652</v>
      </c>
      <c r="D91" s="5">
        <f>SUM(D9:D17)+SUM(D21:D21)+SUM(D25:D28)+SUM(D32:D35)+SUM(D40:D61)+SUM(D65:D67)+SUM(D73:D74)</f>
        <v>2083.7200000000748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8">
      <c r="A92" s="2" t="s">
        <v>5</v>
      </c>
      <c r="B92" s="1" t="s">
        <v>82</v>
      </c>
      <c r="C92" s="5">
        <f>SUM(C9:C17)+SUM(C21:C21)+SUM(C25:C28)+SUM(C32:C35)+SUM(C40:C61)+SUM(C65:C67)+SUM(C73:C74)+SUM(C89:C90)</f>
        <v>-439161.35999999993</v>
      </c>
      <c r="D92" s="5">
        <f>SUM(D9:D17)+SUM(D21:D21)+SUM(D25:D28)+SUM(D32:D35)+SUM(D40:D61)+SUM(D65:D67)+SUM(D73:D74)+SUM(D89:D90)</f>
        <v>-441806.9499999999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8">
      <c r="A93" s="2" t="s">
        <v>5</v>
      </c>
      <c r="B93" s="1" t="s">
        <v>83</v>
      </c>
      <c r="C93" s="5">
        <f>SUM(C9:C17)+SUM(C21:C21)+SUM(C25:C28)+SUM(C32:C35)+SUM(C40:C61)+SUM(C65:C67)+SUM(C73:C74)+SUM(C89:C90)</f>
        <v>-439161.35999999993</v>
      </c>
      <c r="D93" s="5">
        <f>SUM(D9:D17)+SUM(D21:D21)+SUM(D25:D28)+SUM(D32:D35)+SUM(D40:D61)+SUM(D65:D67)+SUM(D73:D74)+SUM(D89:D90)</f>
        <v>-441806.9499999999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8">
      <c r="A94" s="2" t="s">
        <v>5</v>
      </c>
      <c r="B94" s="1" t="s">
        <v>84</v>
      </c>
      <c r="C94" s="5">
        <f>SUM(C9:C17)+SUM(C21:C21)+SUM(C25:C28)+SUM(C32:C35)+SUM(C40:C61)+SUM(C65:C67)+SUM(C73:C74)+SUM(C79:C83)+SUM(C89:C90)</f>
        <v>0</v>
      </c>
      <c r="D94" s="5">
        <f>SUM(D9:D17)+SUM(D21:D21)+SUM(D25:D28)+SUM(D32:D35)+SUM(D40:D61)+SUM(D65:D67)+SUM(D73:D74)+SUM(D79:D83)+SUM(D89:D90)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7" spans="2:2" ht="18">
      <c r="B97" s="1" t="s">
        <v>86</v>
      </c>
    </row>
    <row r="98" spans="2:2" ht="18">
      <c r="B98" s="1" t="s">
        <v>87</v>
      </c>
    </row>
    <row r="101" spans="2:2" ht="18">
      <c r="B101" s="1" t="s">
        <v>88</v>
      </c>
    </row>
    <row r="102" spans="2:2" ht="18">
      <c r="B102" s="1" t="s">
        <v>89</v>
      </c>
    </row>
  </sheetData>
  <mergeCells count="3">
    <mergeCell ref="A2:Y2"/>
    <mergeCell ref="A3:Y3"/>
    <mergeCell ref="A4:Y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Kasserer</dc:creator>
  <cp:lastModifiedBy>Jens Møller</cp:lastModifiedBy>
  <cp:lastPrinted>2023-01-31T13:00:37Z</cp:lastPrinted>
  <dcterms:created xsi:type="dcterms:W3CDTF">2023-01-31T12:51:14Z</dcterms:created>
  <dcterms:modified xsi:type="dcterms:W3CDTF">2023-02-07T12:31:23Z</dcterms:modified>
</cp:coreProperties>
</file>